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ОТДЕЛ ЭКОНОМИКИ\МУНИЦИПАЛЬНЫЕ ПРОГРАММЫ\ПРОГРАММЫ с 2026 года\10 Развитие инженерной инфраструктуры, энергоэффективности и отрасли обращения с отходами\Внесение изменений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Лист3!$A$1:$O$62</definedName>
  </definedNames>
  <calcPr calcId="162913"/>
</workbook>
</file>

<file path=xl/calcChain.xml><?xml version="1.0" encoding="utf-8"?>
<calcChain xmlns="http://schemas.openxmlformats.org/spreadsheetml/2006/main">
  <c r="K60" i="3" l="1"/>
  <c r="E60" i="3" s="1"/>
  <c r="E62" i="3"/>
  <c r="E61" i="3"/>
  <c r="L62" i="3"/>
  <c r="K62" i="3"/>
  <c r="K61" i="3"/>
  <c r="F62" i="3"/>
  <c r="F61" i="3"/>
  <c r="E43" i="3"/>
  <c r="L44" i="3"/>
  <c r="K44" i="3"/>
  <c r="F43" i="3"/>
  <c r="F44" i="3"/>
  <c r="L55" i="3"/>
  <c r="F55" i="3"/>
  <c r="E55" i="3"/>
  <c r="F45" i="3"/>
  <c r="L45" i="3"/>
  <c r="K18" i="3"/>
  <c r="K17" i="3"/>
  <c r="K19" i="3"/>
  <c r="F18" i="3"/>
  <c r="F17" i="3"/>
  <c r="F16" i="3" s="1"/>
  <c r="F19" i="3"/>
  <c r="L7" i="3"/>
  <c r="L10" i="3"/>
  <c r="K10" i="3"/>
  <c r="F10" i="3"/>
  <c r="K16" i="3" l="1"/>
  <c r="E12" i="3"/>
  <c r="E11" i="3"/>
  <c r="F60" i="3" l="1"/>
  <c r="N55" i="3"/>
  <c r="M55" i="3"/>
  <c r="N45" i="3"/>
  <c r="N43" i="3"/>
  <c r="E44" i="3"/>
  <c r="N37" i="3"/>
  <c r="N31" i="3"/>
  <c r="N25" i="3"/>
  <c r="M25" i="3"/>
  <c r="N18" i="3"/>
  <c r="E18" i="3" s="1"/>
  <c r="N17" i="3"/>
  <c r="E9" i="3"/>
  <c r="N16" i="3" l="1"/>
  <c r="E16" i="3" s="1"/>
  <c r="E17" i="3"/>
  <c r="E8" i="3"/>
  <c r="E10" i="3"/>
  <c r="K45" i="3" l="1"/>
  <c r="E27" i="3"/>
  <c r="E26" i="3"/>
  <c r="E25" i="3" l="1"/>
  <c r="L61" i="3" l="1"/>
  <c r="E56" i="3"/>
  <c r="K55" i="3"/>
  <c r="E46" i="3"/>
  <c r="E39" i="3"/>
  <c r="E38" i="3"/>
  <c r="E33" i="3"/>
  <c r="E32" i="3"/>
  <c r="L60" i="3" l="1"/>
  <c r="E31" i="3"/>
  <c r="K43" i="3"/>
  <c r="E7" i="3" l="1"/>
  <c r="K37" i="3" l="1"/>
  <c r="E37" i="3" l="1"/>
  <c r="E45" i="3"/>
  <c r="E50" i="3" l="1"/>
  <c r="E51" i="3"/>
  <c r="E21" i="3" l="1"/>
  <c r="E20" i="3" l="1"/>
  <c r="E19" i="3" s="1"/>
  <c r="E53" i="3" l="1"/>
</calcChain>
</file>

<file path=xl/sharedStrings.xml><?xml version="1.0" encoding="utf-8"?>
<sst xmlns="http://schemas.openxmlformats.org/spreadsheetml/2006/main" count="208" uniqueCount="60">
  <si>
    <t>№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</si>
  <si>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</si>
  <si>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</si>
  <si>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</si>
  <si>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</si>
  <si>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</si>
  <si>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</si>
  <si>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 xml:space="preserve">Мероприятие Подпрограммы </t>
  </si>
  <si>
    <t>х</t>
  </si>
  <si>
    <t xml:space="preserve">Всего </t>
  </si>
  <si>
    <t>Итого по подпрограмме III</t>
  </si>
  <si>
    <t>2026 год</t>
  </si>
  <si>
    <t>2027 год</t>
  </si>
  <si>
    <t xml:space="preserve">Управление ЖКХ  Администрации городского округа Домодедово </t>
  </si>
  <si>
    <t>1.</t>
  </si>
  <si>
    <r>
      <t xml:space="preserve">Основное мероприятие 05 
</t>
    </r>
    <r>
      <rPr>
        <sz val="9"/>
        <rFont val="Times New Roman"/>
        <family val="1"/>
        <charset val="204"/>
      </rPr>
      <t>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</t>
    </r>
  </si>
  <si>
    <r>
      <rPr>
        <b/>
        <sz val="9"/>
        <rFont val="Times New Roman"/>
        <family val="1"/>
        <charset val="204"/>
      </rPr>
      <t xml:space="preserve">Мероприятие 05.01.     </t>
    </r>
    <r>
      <rPr>
        <sz val="9"/>
        <rFont val="Times New Roman"/>
        <family val="1"/>
        <charset val="204"/>
      </rPr>
      <t xml:space="preserve">                                        Утверждение схем теплоснабжения городских округов (актуализированных схем теплоснабжения городских округов)</t>
    </r>
  </si>
  <si>
    <r>
      <rPr>
        <b/>
        <sz val="9"/>
        <rFont val="Times New Roman"/>
        <family val="1"/>
        <charset val="204"/>
      </rPr>
      <t xml:space="preserve">Мероприятие 05.03.   </t>
    </r>
    <r>
      <rPr>
        <sz val="9"/>
        <rFont val="Times New Roman"/>
        <family val="1"/>
        <charset val="204"/>
      </rPr>
      <t xml:space="preserve">   Утверждение программ комплексного развития систем коммунальной инфраструктуры городских округов                   </t>
    </r>
  </si>
  <si>
    <t>Количество утвержденных программ комплексного развития систем коммунальной инфраструктуры ,ед.</t>
  </si>
  <si>
    <t>Количество утвержденных схем теплоснабжения ,ед.</t>
  </si>
  <si>
    <r>
      <t xml:space="preserve">Основное мероприятие 01. </t>
    </r>
    <r>
      <rPr>
        <sz val="9"/>
        <rFont val="Times New Roman"/>
        <family val="1"/>
        <charset val="204"/>
      </rPr>
      <t>Строительство, реконструкция, капитальный ремонт объектов теплоснабжения на территории муниципальных образований Московской области</t>
    </r>
  </si>
  <si>
    <t xml:space="preserve">9. Подпрограмма III «Объекты теплоснабжения, инженерные коммуникации»        </t>
  </si>
  <si>
    <t xml:space="preserve">9.1.  Перечень мероприятий подпрограммы III «Объекты теплоснабжения, инженерные коммуникации»        </t>
  </si>
  <si>
    <t>2</t>
  </si>
  <si>
    <t>3</t>
  </si>
  <si>
    <t>3.1.</t>
  </si>
  <si>
    <t>3.3.</t>
  </si>
  <si>
    <t>Средства бюджета Московской области</t>
  </si>
  <si>
    <t>1 квартал</t>
  </si>
  <si>
    <t>1 полугодие</t>
  </si>
  <si>
    <t>9 месяцев</t>
  </si>
  <si>
    <t>12 месяцев</t>
  </si>
  <si>
    <r>
      <t xml:space="preserve">Мероприятие 05.04.   </t>
    </r>
    <r>
      <rPr>
        <sz val="9"/>
        <rFont val="Times New Roman"/>
        <family val="1"/>
        <charset val="204"/>
      </rPr>
      <t>Утверждение схем водоснабжения и водоотведения городских округов (актуализированных схем водоснабжения и водоотведения городских округов)</t>
    </r>
  </si>
  <si>
    <t>Всего</t>
  </si>
  <si>
    <t>В том числе</t>
  </si>
  <si>
    <t xml:space="preserve">В том числе </t>
  </si>
  <si>
    <r>
      <rPr>
        <b/>
        <sz val="9"/>
        <rFont val="Times New Roman"/>
        <family val="1"/>
        <charset val="204"/>
      </rPr>
      <t xml:space="preserve">Основное мероприятие 02. </t>
    </r>
    <r>
      <rPr>
        <sz val="9"/>
        <rFont val="Times New Roman"/>
        <family val="1"/>
        <charset val="204"/>
      </rPr>
      <t>Строительство, реконструкция, капитальный ремонт сетей водоснабжения, водоотведения, теплоснабжения  на территории муниципального образования Московской области</t>
    </r>
  </si>
  <si>
    <t>Мероприятие  02.01."Строительство и реконструкция сетей водоснабжения, водоотведения, теплоснабжения муниципальной собственности"</t>
  </si>
  <si>
    <t xml:space="preserve">Мероприятие  02.10."Cтроительство и реконструкция сетей теплоснабжения на территории муниципального образования Московской области </t>
  </si>
  <si>
    <t>Построены и реконструированы сети (участки) водоснабжения, водоотведения, теплоснабжения муниципальной собственности, ед.</t>
  </si>
  <si>
    <t>Построены и реконструированы сети (участки) водоснабжения, водоотведения, теплоснабжения муниципальной собственности</t>
  </si>
  <si>
    <t>Управление ЖКХ  Администрации городского округа Домодедово \</t>
  </si>
  <si>
    <t>Мероприятие  02.09. "Реализация мероприятий по капитальному ремонту сетей теплоснабжения на территории муниципального образования"</t>
  </si>
  <si>
    <t>Капитально отремонтированы сети (участки) водоснабжения, водоотведения, теплоснабжения муниципальной собственности</t>
  </si>
  <si>
    <t>1.2.</t>
  </si>
  <si>
    <r>
      <t xml:space="preserve">Мероприятие 01.07. </t>
    </r>
    <r>
      <rPr>
        <sz val="9"/>
        <rFont val="Times New Roman"/>
        <family val="1"/>
        <charset val="204"/>
      </rPr>
      <t>Реализация мероприятий по строительству и реконструкции объектов теплоснабжения муниципальной собственности</t>
    </r>
  </si>
  <si>
    <t>Построены и реконструированы объекты теплоснабжения муниципальной собственности,ед</t>
  </si>
  <si>
    <t>Мероприятие 02.08 Реализация мероприятий по строительству и реконструкции сетей теплоснабжения муниципальной собственности</t>
  </si>
  <si>
    <t>Построены и реконструированы сети  теплоснабжения муниципальной собственности,ед.</t>
  </si>
  <si>
    <t>Итого 2026 год</t>
  </si>
  <si>
    <t>2028 год</t>
  </si>
  <si>
    <t>2030 год</t>
  </si>
  <si>
    <t>2029 год</t>
  </si>
  <si>
    <t xml:space="preserve">2026 -2030 </t>
  </si>
  <si>
    <t>2.1.</t>
  </si>
  <si>
    <t>2.2.</t>
  </si>
  <si>
    <t>2.3.</t>
  </si>
  <si>
    <t>2.4.</t>
  </si>
  <si>
    <t>Количество схем водоснабжения и водоотведения городских округов (актуализированных схем водоснабжения и водоотведения городских округов), ед.</t>
  </si>
  <si>
    <t>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</si>
</sst>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/>
    <xf numFmtId="4" fontId="6" fillId="2" borderId="1" xfId="0" applyNumberFormat="1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" fontId="7" fillId="0" borderId="0" xfId="0" applyNumberFormat="1" applyFont="1" applyFill="1"/>
    <xf numFmtId="4" fontId="0" fillId="0" borderId="0" xfId="0" applyNumberFormat="1" applyFill="1"/>
    <xf numFmtId="0" fontId="0" fillId="2" borderId="0" xfId="0" applyFill="1"/>
    <xf numFmtId="0" fontId="2" fillId="2" borderId="0" xfId="0" applyFont="1" applyFill="1"/>
    <xf numFmtId="4" fontId="6" fillId="2" borderId="3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" fontId="6" fillId="2" borderId="5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vertical="top" wrapText="1"/>
    </xf>
    <xf numFmtId="49" fontId="3" fillId="2" borderId="9" xfId="0" applyNumberFormat="1" applyFont="1" applyFill="1" applyBorder="1" applyAlignment="1">
      <alignment vertical="top" wrapText="1"/>
    </xf>
    <xf numFmtId="49" fontId="3" fillId="2" borderId="12" xfId="0" applyNumberFormat="1" applyFont="1" applyFill="1" applyBorder="1" applyAlignment="1">
      <alignment vertical="top" wrapText="1"/>
    </xf>
    <xf numFmtId="49" fontId="3" fillId="2" borderId="13" xfId="0" applyNumberFormat="1" applyFont="1" applyFill="1" applyBorder="1" applyAlignment="1">
      <alignment vertical="top" wrapText="1"/>
    </xf>
    <xf numFmtId="49" fontId="3" fillId="2" borderId="1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6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view="pageBreakPreview" zoomScale="120" zoomScaleNormal="100" zoomScaleSheetLayoutView="120" workbookViewId="0">
      <selection activeCell="F20" sqref="F20:J20"/>
    </sheetView>
  </sheetViews>
  <sheetFormatPr defaultRowHeight="12.75" x14ac:dyDescent="0.2"/>
  <cols>
    <col min="1" max="1" width="3.28515625" style="1" customWidth="1"/>
    <col min="2" max="2" width="22.28515625" style="1" customWidth="1"/>
    <col min="3" max="3" width="14" style="1" customWidth="1"/>
    <col min="4" max="4" width="13.140625" style="1" customWidth="1"/>
    <col min="5" max="10" width="11.28515625" style="1" customWidth="1"/>
    <col min="11" max="11" width="10.28515625" style="1" customWidth="1"/>
    <col min="12" max="14" width="12.42578125" style="1" customWidth="1"/>
    <col min="15" max="15" width="14.28515625" style="1" customWidth="1"/>
    <col min="16" max="18" width="10.140625" bestFit="1" customWidth="1"/>
  </cols>
  <sheetData>
    <row r="1" spans="1:16" s="1" customFormat="1" ht="15.75" x14ac:dyDescent="0.25">
      <c r="A1" s="45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s="1" customFormat="1" ht="15.75" x14ac:dyDescent="0.25">
      <c r="A2" s="45" t="s">
        <v>22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s="1" customFormat="1" ht="19.5" customHeight="1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" customFormat="1" ht="20.25" customHeight="1" x14ac:dyDescent="0.2">
      <c r="A4" s="47" t="s">
        <v>0</v>
      </c>
      <c r="B4" s="47" t="s">
        <v>7</v>
      </c>
      <c r="C4" s="47" t="s">
        <v>6</v>
      </c>
      <c r="D4" s="47" t="s">
        <v>5</v>
      </c>
      <c r="E4" s="47" t="s">
        <v>4</v>
      </c>
      <c r="F4" s="43"/>
      <c r="G4" s="43"/>
      <c r="H4" s="43"/>
      <c r="I4" s="43"/>
      <c r="J4" s="43"/>
      <c r="K4" s="43"/>
      <c r="L4" s="43"/>
      <c r="M4" s="22"/>
      <c r="N4" s="22"/>
      <c r="O4" s="47" t="s">
        <v>1</v>
      </c>
    </row>
    <row r="5" spans="1:16" s="1" customFormat="1" ht="39.75" customHeight="1" x14ac:dyDescent="0.2">
      <c r="A5" s="48"/>
      <c r="B5" s="47"/>
      <c r="C5" s="47"/>
      <c r="D5" s="47"/>
      <c r="E5" s="48"/>
      <c r="F5" s="52" t="s">
        <v>11</v>
      </c>
      <c r="G5" s="43"/>
      <c r="H5" s="43"/>
      <c r="I5" s="43"/>
      <c r="J5" s="44"/>
      <c r="K5" s="19" t="s">
        <v>12</v>
      </c>
      <c r="L5" s="19" t="s">
        <v>50</v>
      </c>
      <c r="M5" s="19" t="s">
        <v>52</v>
      </c>
      <c r="N5" s="19" t="s">
        <v>51</v>
      </c>
      <c r="O5" s="49"/>
    </row>
    <row r="6" spans="1:16" s="1" customFormat="1" ht="18" customHeight="1" x14ac:dyDescent="0.2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47">
        <v>6</v>
      </c>
      <c r="G6" s="49"/>
      <c r="H6" s="49"/>
      <c r="I6" s="49"/>
      <c r="J6" s="49"/>
      <c r="K6" s="19">
        <v>7</v>
      </c>
      <c r="L6" s="19">
        <v>8</v>
      </c>
      <c r="M6" s="19">
        <v>9</v>
      </c>
      <c r="N6" s="19">
        <v>10</v>
      </c>
      <c r="O6" s="19">
        <v>11</v>
      </c>
    </row>
    <row r="7" spans="1:16" s="1" customFormat="1" ht="21" customHeight="1" x14ac:dyDescent="0.2">
      <c r="A7" s="71" t="s">
        <v>14</v>
      </c>
      <c r="B7" s="59" t="s">
        <v>20</v>
      </c>
      <c r="C7" s="39" t="s">
        <v>53</v>
      </c>
      <c r="D7" s="18" t="s">
        <v>2</v>
      </c>
      <c r="E7" s="21">
        <f>SUM(F7:L7)</f>
        <v>1564813.56</v>
      </c>
      <c r="F7" s="42">
        <v>283719.52</v>
      </c>
      <c r="G7" s="50"/>
      <c r="H7" s="50"/>
      <c r="I7" s="50"/>
      <c r="J7" s="51"/>
      <c r="K7" s="17">
        <v>300474.61</v>
      </c>
      <c r="L7" s="17">
        <f>SUM(L8:L9)</f>
        <v>980619.42999999993</v>
      </c>
      <c r="M7" s="21">
        <v>0</v>
      </c>
      <c r="N7" s="21">
        <v>0</v>
      </c>
      <c r="O7" s="39" t="s">
        <v>8</v>
      </c>
    </row>
    <row r="8" spans="1:16" s="1" customFormat="1" ht="69" customHeight="1" x14ac:dyDescent="0.2">
      <c r="A8" s="72"/>
      <c r="B8" s="73"/>
      <c r="C8" s="40"/>
      <c r="D8" s="18" t="s">
        <v>27</v>
      </c>
      <c r="E8" s="21">
        <f>SUM(F8:N8)</f>
        <v>1014290.62</v>
      </c>
      <c r="F8" s="42">
        <v>183530.79</v>
      </c>
      <c r="G8" s="50"/>
      <c r="H8" s="50"/>
      <c r="I8" s="50"/>
      <c r="J8" s="51"/>
      <c r="K8" s="17">
        <v>194337.82</v>
      </c>
      <c r="L8" s="17">
        <v>636422.01</v>
      </c>
      <c r="M8" s="21">
        <v>0</v>
      </c>
      <c r="N8" s="20">
        <v>0</v>
      </c>
      <c r="O8" s="53"/>
    </row>
    <row r="9" spans="1:16" s="1" customFormat="1" ht="69" customHeight="1" x14ac:dyDescent="0.2">
      <c r="A9" s="72"/>
      <c r="B9" s="73"/>
      <c r="C9" s="40"/>
      <c r="D9" s="18" t="s">
        <v>3</v>
      </c>
      <c r="E9" s="21">
        <f>SUM(F9:N9)</f>
        <v>550522.93999999994</v>
      </c>
      <c r="F9" s="42">
        <v>100188.73</v>
      </c>
      <c r="G9" s="50"/>
      <c r="H9" s="50"/>
      <c r="I9" s="50"/>
      <c r="J9" s="51"/>
      <c r="K9" s="17">
        <v>106136.79</v>
      </c>
      <c r="L9" s="17">
        <v>344197.42</v>
      </c>
      <c r="M9" s="21">
        <v>0</v>
      </c>
      <c r="N9" s="21">
        <v>0</v>
      </c>
      <c r="O9" s="54"/>
    </row>
    <row r="10" spans="1:16" s="1" customFormat="1" ht="33" customHeight="1" x14ac:dyDescent="0.2">
      <c r="A10" s="56" t="s">
        <v>44</v>
      </c>
      <c r="B10" s="59" t="s">
        <v>45</v>
      </c>
      <c r="C10" s="39" t="s">
        <v>53</v>
      </c>
      <c r="D10" s="18" t="s">
        <v>2</v>
      </c>
      <c r="E10" s="21">
        <f>SUM(F10:L10)</f>
        <v>1564813.56</v>
      </c>
      <c r="F10" s="61">
        <f>SUM(F11:F12)</f>
        <v>283719.52</v>
      </c>
      <c r="G10" s="62"/>
      <c r="H10" s="62"/>
      <c r="I10" s="62"/>
      <c r="J10" s="63"/>
      <c r="K10" s="2">
        <f>SUM(K11:K12)</f>
        <v>300474.61</v>
      </c>
      <c r="L10" s="2">
        <f>SUM(L11:L12)</f>
        <v>980619.42999999993</v>
      </c>
      <c r="M10" s="21">
        <v>0</v>
      </c>
      <c r="N10" s="21">
        <v>0</v>
      </c>
      <c r="O10" s="26" t="s">
        <v>13</v>
      </c>
      <c r="P10" s="4"/>
    </row>
    <row r="11" spans="1:16" s="1" customFormat="1" ht="58.5" customHeight="1" x14ac:dyDescent="0.2">
      <c r="A11" s="57"/>
      <c r="B11" s="60"/>
      <c r="C11" s="40"/>
      <c r="D11" s="18" t="s">
        <v>27</v>
      </c>
      <c r="E11" s="21">
        <f>SUM(F11:L11)</f>
        <v>1014290.62</v>
      </c>
      <c r="F11" s="61">
        <v>183530.79</v>
      </c>
      <c r="G11" s="62"/>
      <c r="H11" s="62"/>
      <c r="I11" s="62"/>
      <c r="J11" s="63"/>
      <c r="K11" s="2">
        <v>194337.82</v>
      </c>
      <c r="L11" s="2">
        <v>636422.01</v>
      </c>
      <c r="M11" s="21">
        <v>0</v>
      </c>
      <c r="N11" s="20">
        <v>0</v>
      </c>
      <c r="O11" s="26"/>
      <c r="P11" s="4"/>
    </row>
    <row r="12" spans="1:16" s="1" customFormat="1" ht="69.75" customHeight="1" x14ac:dyDescent="0.2">
      <c r="A12" s="58"/>
      <c r="B12" s="32"/>
      <c r="C12" s="40"/>
      <c r="D12" s="18" t="s">
        <v>3</v>
      </c>
      <c r="E12" s="21">
        <f>SUM(F12:L12)</f>
        <v>550522.93999999994</v>
      </c>
      <c r="F12" s="61">
        <v>100188.73</v>
      </c>
      <c r="G12" s="62"/>
      <c r="H12" s="62"/>
      <c r="I12" s="62"/>
      <c r="J12" s="63"/>
      <c r="K12" s="2">
        <v>106136.79</v>
      </c>
      <c r="L12" s="2">
        <v>344197.42</v>
      </c>
      <c r="M12" s="21">
        <v>0</v>
      </c>
      <c r="N12" s="21">
        <v>0</v>
      </c>
      <c r="O12" s="26"/>
      <c r="P12" s="4"/>
    </row>
    <row r="13" spans="1:16" s="1" customFormat="1" ht="33" customHeight="1" x14ac:dyDescent="0.2">
      <c r="A13" s="58"/>
      <c r="B13" s="31" t="s">
        <v>46</v>
      </c>
      <c r="C13" s="24" t="s">
        <v>8</v>
      </c>
      <c r="D13" s="24" t="s">
        <v>8</v>
      </c>
      <c r="E13" s="65" t="s">
        <v>9</v>
      </c>
      <c r="F13" s="65" t="s">
        <v>49</v>
      </c>
      <c r="G13" s="26" t="s">
        <v>34</v>
      </c>
      <c r="H13" s="49"/>
      <c r="I13" s="49"/>
      <c r="J13" s="49"/>
      <c r="K13" s="34" t="s">
        <v>12</v>
      </c>
      <c r="L13" s="34" t="s">
        <v>50</v>
      </c>
      <c r="M13" s="24">
        <v>2029</v>
      </c>
      <c r="N13" s="24" t="s">
        <v>51</v>
      </c>
      <c r="O13" s="26"/>
      <c r="P13" s="4"/>
    </row>
    <row r="14" spans="1:16" s="1" customFormat="1" ht="33" customHeight="1" x14ac:dyDescent="0.2">
      <c r="A14" s="58"/>
      <c r="B14" s="32"/>
      <c r="C14" s="67"/>
      <c r="D14" s="64"/>
      <c r="E14" s="66" t="e">
        <v>#REF!</v>
      </c>
      <c r="F14" s="66" t="e">
        <v>#REF!</v>
      </c>
      <c r="G14" s="16" t="s">
        <v>28</v>
      </c>
      <c r="H14" s="16" t="s">
        <v>29</v>
      </c>
      <c r="I14" s="16" t="s">
        <v>30</v>
      </c>
      <c r="J14" s="16" t="s">
        <v>31</v>
      </c>
      <c r="K14" s="35"/>
      <c r="L14" s="35"/>
      <c r="M14" s="25"/>
      <c r="N14" s="25"/>
      <c r="O14" s="26"/>
      <c r="P14" s="4"/>
    </row>
    <row r="15" spans="1:16" s="1" customFormat="1" ht="33" customHeight="1" x14ac:dyDescent="0.2">
      <c r="A15" s="41"/>
      <c r="B15" s="33"/>
      <c r="C15" s="68"/>
      <c r="D15" s="25"/>
      <c r="E15" s="16">
        <v>2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2</v>
      </c>
      <c r="L15" s="3">
        <v>4</v>
      </c>
      <c r="M15" s="3">
        <v>0</v>
      </c>
      <c r="N15" s="3">
        <v>0</v>
      </c>
      <c r="O15" s="26"/>
      <c r="P15" s="4"/>
    </row>
    <row r="16" spans="1:16" s="1" customFormat="1" ht="33" customHeight="1" x14ac:dyDescent="0.2">
      <c r="A16" s="56" t="s">
        <v>23</v>
      </c>
      <c r="B16" s="31" t="s">
        <v>36</v>
      </c>
      <c r="C16" s="39" t="s">
        <v>53</v>
      </c>
      <c r="D16" s="18" t="s">
        <v>2</v>
      </c>
      <c r="E16" s="21">
        <f>SUM(F16:N16)</f>
        <v>219504.63999999998</v>
      </c>
      <c r="F16" s="74">
        <f>SUM(F17:J18)</f>
        <v>154350.41999999998</v>
      </c>
      <c r="G16" s="74"/>
      <c r="H16" s="74"/>
      <c r="I16" s="74"/>
      <c r="J16" s="74"/>
      <c r="K16" s="17">
        <f>SUM(K17:K18)</f>
        <v>65154.22</v>
      </c>
      <c r="L16" s="17">
        <v>0</v>
      </c>
      <c r="M16" s="21">
        <v>0</v>
      </c>
      <c r="N16" s="21">
        <f>SUM(N17:N18)</f>
        <v>0</v>
      </c>
      <c r="O16" s="26" t="s">
        <v>8</v>
      </c>
      <c r="P16" s="4"/>
    </row>
    <row r="17" spans="1:16" s="1" customFormat="1" ht="60" customHeight="1" x14ac:dyDescent="0.2">
      <c r="A17" s="57"/>
      <c r="B17" s="32"/>
      <c r="C17" s="40"/>
      <c r="D17" s="18" t="s">
        <v>27</v>
      </c>
      <c r="E17" s="21">
        <f t="shared" ref="E17:E18" si="0">SUM(F17:N17)</f>
        <v>153848.51</v>
      </c>
      <c r="F17" s="74">
        <f>F20+F26</f>
        <v>105868.42</v>
      </c>
      <c r="G17" s="74"/>
      <c r="H17" s="74"/>
      <c r="I17" s="74"/>
      <c r="J17" s="74"/>
      <c r="K17" s="17">
        <f>K20+K26</f>
        <v>47980.09</v>
      </c>
      <c r="L17" s="17">
        <v>0</v>
      </c>
      <c r="M17" s="21">
        <v>0</v>
      </c>
      <c r="N17" s="21">
        <f>SUM(N20+N32+N38)</f>
        <v>0</v>
      </c>
      <c r="O17" s="26"/>
      <c r="P17" s="4"/>
    </row>
    <row r="18" spans="1:16" s="1" customFormat="1" ht="66.75" customHeight="1" x14ac:dyDescent="0.2">
      <c r="A18" s="57"/>
      <c r="B18" s="38"/>
      <c r="C18" s="41"/>
      <c r="D18" s="14" t="s">
        <v>3</v>
      </c>
      <c r="E18" s="21">
        <f t="shared" si="0"/>
        <v>65656.13</v>
      </c>
      <c r="F18" s="42">
        <f>F21+F27</f>
        <v>48482</v>
      </c>
      <c r="G18" s="43"/>
      <c r="H18" s="43"/>
      <c r="I18" s="43"/>
      <c r="J18" s="44"/>
      <c r="K18" s="9">
        <f>K21+K27</f>
        <v>17174.13</v>
      </c>
      <c r="L18" s="9">
        <v>0</v>
      </c>
      <c r="M18" s="12">
        <v>0</v>
      </c>
      <c r="N18" s="11">
        <f>SUM(N21+N33+N39)</f>
        <v>0</v>
      </c>
      <c r="O18" s="26"/>
      <c r="P18" s="4"/>
    </row>
    <row r="19" spans="1:16" s="1" customFormat="1" ht="33" customHeight="1" x14ac:dyDescent="0.2">
      <c r="A19" s="57" t="s">
        <v>54</v>
      </c>
      <c r="B19" s="31" t="s">
        <v>37</v>
      </c>
      <c r="C19" s="39" t="s">
        <v>53</v>
      </c>
      <c r="D19" s="18" t="s">
        <v>2</v>
      </c>
      <c r="E19" s="21">
        <f>SUM(E20:E21)</f>
        <v>85000</v>
      </c>
      <c r="F19" s="74">
        <f>SUM(F20:J21)</f>
        <v>42500</v>
      </c>
      <c r="G19" s="74"/>
      <c r="H19" s="74"/>
      <c r="I19" s="74"/>
      <c r="J19" s="74"/>
      <c r="K19" s="17">
        <f>SUM(K20:K21)</f>
        <v>42500</v>
      </c>
      <c r="L19" s="17">
        <v>0</v>
      </c>
      <c r="M19" s="21">
        <v>0</v>
      </c>
      <c r="N19" s="21">
        <v>0</v>
      </c>
      <c r="O19" s="26" t="s">
        <v>13</v>
      </c>
      <c r="P19" s="4"/>
    </row>
    <row r="20" spans="1:16" s="1" customFormat="1" ht="72" customHeight="1" x14ac:dyDescent="0.2">
      <c r="A20" s="57"/>
      <c r="B20" s="32"/>
      <c r="C20" s="40"/>
      <c r="D20" s="18" t="s">
        <v>27</v>
      </c>
      <c r="E20" s="21">
        <f>SUM(F20:O20)</f>
        <v>66555</v>
      </c>
      <c r="F20" s="74">
        <v>33277.5</v>
      </c>
      <c r="G20" s="74"/>
      <c r="H20" s="74"/>
      <c r="I20" s="74"/>
      <c r="J20" s="74"/>
      <c r="K20" s="17">
        <v>33277.5</v>
      </c>
      <c r="L20" s="17">
        <v>0</v>
      </c>
      <c r="M20" s="21">
        <v>0</v>
      </c>
      <c r="N20" s="21">
        <v>0</v>
      </c>
      <c r="O20" s="26"/>
      <c r="P20" s="4"/>
    </row>
    <row r="21" spans="1:16" s="1" customFormat="1" ht="72" customHeight="1" x14ac:dyDescent="0.2">
      <c r="A21" s="57"/>
      <c r="B21" s="38"/>
      <c r="C21" s="41"/>
      <c r="D21" s="14" t="s">
        <v>3</v>
      </c>
      <c r="E21" s="21">
        <f>SUM(F21:O21)</f>
        <v>18445</v>
      </c>
      <c r="F21" s="42">
        <v>9222.5</v>
      </c>
      <c r="G21" s="43"/>
      <c r="H21" s="43"/>
      <c r="I21" s="43"/>
      <c r="J21" s="44"/>
      <c r="K21" s="9">
        <v>9222.5</v>
      </c>
      <c r="L21" s="9">
        <v>0</v>
      </c>
      <c r="M21" s="12">
        <v>0</v>
      </c>
      <c r="N21" s="11">
        <v>0</v>
      </c>
      <c r="O21" s="26"/>
      <c r="P21" s="5"/>
    </row>
    <row r="22" spans="1:16" s="1" customFormat="1" ht="41.25" customHeight="1" x14ac:dyDescent="0.2">
      <c r="A22" s="57"/>
      <c r="B22" s="31" t="s">
        <v>39</v>
      </c>
      <c r="C22" s="24" t="s">
        <v>8</v>
      </c>
      <c r="D22" s="24" t="s">
        <v>8</v>
      </c>
      <c r="E22" s="39" t="s">
        <v>9</v>
      </c>
      <c r="F22" s="24" t="s">
        <v>49</v>
      </c>
      <c r="G22" s="70" t="s">
        <v>35</v>
      </c>
      <c r="H22" s="62"/>
      <c r="I22" s="62"/>
      <c r="J22" s="63"/>
      <c r="K22" s="24" t="s">
        <v>12</v>
      </c>
      <c r="L22" s="24" t="s">
        <v>50</v>
      </c>
      <c r="M22" s="24" t="s">
        <v>52</v>
      </c>
      <c r="N22" s="24" t="s">
        <v>51</v>
      </c>
      <c r="O22" s="26" t="s">
        <v>8</v>
      </c>
      <c r="P22" s="5"/>
    </row>
    <row r="23" spans="1:16" s="1" customFormat="1" ht="41.25" customHeight="1" x14ac:dyDescent="0.2">
      <c r="A23" s="57"/>
      <c r="B23" s="32"/>
      <c r="C23" s="64"/>
      <c r="D23" s="64"/>
      <c r="E23" s="41"/>
      <c r="F23" s="25" t="e">
        <v>#REF!</v>
      </c>
      <c r="G23" s="16" t="s">
        <v>28</v>
      </c>
      <c r="H23" s="16" t="s">
        <v>29</v>
      </c>
      <c r="I23" s="16" t="s">
        <v>30</v>
      </c>
      <c r="J23" s="16" t="s">
        <v>31</v>
      </c>
      <c r="K23" s="25"/>
      <c r="L23" s="25"/>
      <c r="M23" s="25"/>
      <c r="N23" s="25"/>
      <c r="O23" s="26"/>
      <c r="P23" s="5"/>
    </row>
    <row r="24" spans="1:16" s="1" customFormat="1" ht="38.25" customHeight="1" x14ac:dyDescent="0.2">
      <c r="A24" s="57"/>
      <c r="B24" s="33"/>
      <c r="C24" s="25"/>
      <c r="D24" s="25"/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1</v>
      </c>
      <c r="L24" s="3">
        <v>0</v>
      </c>
      <c r="M24" s="3">
        <v>0</v>
      </c>
      <c r="N24" s="23">
        <v>0</v>
      </c>
      <c r="O24" s="26"/>
      <c r="P24" s="5"/>
    </row>
    <row r="25" spans="1:16" s="1" customFormat="1" ht="38.25" customHeight="1" x14ac:dyDescent="0.2">
      <c r="A25" s="57" t="s">
        <v>55</v>
      </c>
      <c r="B25" s="36" t="s">
        <v>47</v>
      </c>
      <c r="C25" s="39"/>
      <c r="D25" s="18" t="s">
        <v>2</v>
      </c>
      <c r="E25" s="10">
        <f>SUM(E26:E27)</f>
        <v>134504.63999999998</v>
      </c>
      <c r="F25" s="28">
        <v>111850.42</v>
      </c>
      <c r="G25" s="29"/>
      <c r="H25" s="29"/>
      <c r="I25" s="29"/>
      <c r="J25" s="30"/>
      <c r="K25" s="10">
        <v>22654.22</v>
      </c>
      <c r="L25" s="10">
        <v>0</v>
      </c>
      <c r="M25" s="10">
        <f>SUM(M26:M27)</f>
        <v>0</v>
      </c>
      <c r="N25" s="15">
        <f>SUM(N26:N27)</f>
        <v>0</v>
      </c>
      <c r="O25" s="26" t="s">
        <v>13</v>
      </c>
      <c r="P25" s="5"/>
    </row>
    <row r="26" spans="1:16" s="1" customFormat="1" ht="60" customHeight="1" x14ac:dyDescent="0.2">
      <c r="A26" s="57"/>
      <c r="B26" s="37"/>
      <c r="C26" s="40"/>
      <c r="D26" s="18" t="s">
        <v>27</v>
      </c>
      <c r="E26" s="10">
        <f>SUM(F26:L26)</f>
        <v>87293.51</v>
      </c>
      <c r="F26" s="28">
        <v>72590.92</v>
      </c>
      <c r="G26" s="29"/>
      <c r="H26" s="29"/>
      <c r="I26" s="29"/>
      <c r="J26" s="30"/>
      <c r="K26" s="10">
        <v>14702.59</v>
      </c>
      <c r="L26" s="10">
        <v>0</v>
      </c>
      <c r="M26" s="10">
        <v>0</v>
      </c>
      <c r="N26" s="15">
        <v>0</v>
      </c>
      <c r="O26" s="27"/>
      <c r="P26" s="5"/>
    </row>
    <row r="27" spans="1:16" s="1" customFormat="1" ht="69.75" customHeight="1" x14ac:dyDescent="0.2">
      <c r="A27" s="57"/>
      <c r="B27" s="38"/>
      <c r="C27" s="41"/>
      <c r="D27" s="14" t="s">
        <v>3</v>
      </c>
      <c r="E27" s="10">
        <f>SUM(F27:L27)</f>
        <v>47211.13</v>
      </c>
      <c r="F27" s="28">
        <v>39259.5</v>
      </c>
      <c r="G27" s="29"/>
      <c r="H27" s="29"/>
      <c r="I27" s="29"/>
      <c r="J27" s="30"/>
      <c r="K27" s="10">
        <v>7951.63</v>
      </c>
      <c r="L27" s="10">
        <v>0</v>
      </c>
      <c r="M27" s="10">
        <v>0</v>
      </c>
      <c r="N27" s="15">
        <v>0</v>
      </c>
      <c r="O27" s="27"/>
      <c r="P27" s="5"/>
    </row>
    <row r="28" spans="1:16" s="1" customFormat="1" ht="38.25" customHeight="1" x14ac:dyDescent="0.2">
      <c r="A28" s="57"/>
      <c r="B28" s="31" t="s">
        <v>48</v>
      </c>
      <c r="C28" s="24" t="s">
        <v>8</v>
      </c>
      <c r="D28" s="24" t="s">
        <v>8</v>
      </c>
      <c r="E28" s="39" t="s">
        <v>9</v>
      </c>
      <c r="F28" s="24" t="s">
        <v>49</v>
      </c>
      <c r="G28" s="70" t="s">
        <v>35</v>
      </c>
      <c r="H28" s="62"/>
      <c r="I28" s="62"/>
      <c r="J28" s="63"/>
      <c r="K28" s="24" t="s">
        <v>12</v>
      </c>
      <c r="L28" s="24" t="s">
        <v>50</v>
      </c>
      <c r="M28" s="24" t="s">
        <v>52</v>
      </c>
      <c r="N28" s="24" t="s">
        <v>51</v>
      </c>
      <c r="O28" s="27" t="s">
        <v>8</v>
      </c>
      <c r="P28" s="5"/>
    </row>
    <row r="29" spans="1:16" s="1" customFormat="1" ht="38.25" customHeight="1" x14ac:dyDescent="0.2">
      <c r="A29" s="57"/>
      <c r="B29" s="60"/>
      <c r="C29" s="64"/>
      <c r="D29" s="64"/>
      <c r="E29" s="41"/>
      <c r="F29" s="25" t="e">
        <v>#REF!</v>
      </c>
      <c r="G29" s="16" t="s">
        <v>28</v>
      </c>
      <c r="H29" s="16" t="s">
        <v>29</v>
      </c>
      <c r="I29" s="16" t="s">
        <v>30</v>
      </c>
      <c r="J29" s="16" t="s">
        <v>31</v>
      </c>
      <c r="K29" s="25"/>
      <c r="L29" s="25"/>
      <c r="M29" s="25"/>
      <c r="N29" s="25"/>
      <c r="O29" s="27"/>
      <c r="P29" s="5"/>
    </row>
    <row r="30" spans="1:16" s="1" customFormat="1" ht="38.25" customHeight="1" x14ac:dyDescent="0.2">
      <c r="A30" s="57"/>
      <c r="B30" s="75"/>
      <c r="C30" s="25"/>
      <c r="D30" s="25"/>
      <c r="E30" s="3">
        <v>2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2</v>
      </c>
      <c r="L30" s="3">
        <v>0</v>
      </c>
      <c r="M30" s="3">
        <v>0</v>
      </c>
      <c r="N30" s="23">
        <v>0</v>
      </c>
      <c r="O30" s="27"/>
      <c r="P30" s="5"/>
    </row>
    <row r="31" spans="1:16" s="1" customFormat="1" ht="38.25" customHeight="1" x14ac:dyDescent="0.2">
      <c r="A31" s="57" t="s">
        <v>56</v>
      </c>
      <c r="B31" s="36" t="s">
        <v>42</v>
      </c>
      <c r="C31" s="39" t="s">
        <v>53</v>
      </c>
      <c r="D31" s="18" t="s">
        <v>2</v>
      </c>
      <c r="E31" s="10">
        <f>SUM(F31:L31)</f>
        <v>0</v>
      </c>
      <c r="F31" s="69">
        <v>0</v>
      </c>
      <c r="G31" s="62"/>
      <c r="H31" s="62"/>
      <c r="I31" s="62"/>
      <c r="J31" s="63"/>
      <c r="K31" s="10">
        <v>0</v>
      </c>
      <c r="L31" s="10">
        <v>0</v>
      </c>
      <c r="M31" s="10">
        <v>0</v>
      </c>
      <c r="N31" s="15">
        <f>SUM(N32:N33)</f>
        <v>0</v>
      </c>
      <c r="O31" s="26" t="s">
        <v>41</v>
      </c>
      <c r="P31" s="5"/>
    </row>
    <row r="32" spans="1:16" s="1" customFormat="1" ht="56.25" customHeight="1" x14ac:dyDescent="0.2">
      <c r="A32" s="57"/>
      <c r="B32" s="37"/>
      <c r="C32" s="40"/>
      <c r="D32" s="18" t="s">
        <v>27</v>
      </c>
      <c r="E32" s="10">
        <f>SUM(F32:L32)</f>
        <v>0</v>
      </c>
      <c r="F32" s="69">
        <v>0</v>
      </c>
      <c r="G32" s="62"/>
      <c r="H32" s="62"/>
      <c r="I32" s="62"/>
      <c r="J32" s="63"/>
      <c r="K32" s="10">
        <v>0</v>
      </c>
      <c r="L32" s="10">
        <v>0</v>
      </c>
      <c r="M32" s="10">
        <v>0</v>
      </c>
      <c r="N32" s="15">
        <v>0</v>
      </c>
      <c r="O32" s="27"/>
      <c r="P32" s="5"/>
    </row>
    <row r="33" spans="1:16" s="1" customFormat="1" ht="63.75" customHeight="1" x14ac:dyDescent="0.2">
      <c r="A33" s="57"/>
      <c r="B33" s="38"/>
      <c r="C33" s="41"/>
      <c r="D33" s="14" t="s">
        <v>3</v>
      </c>
      <c r="E33" s="10">
        <f>SUM(F33:L33)</f>
        <v>0</v>
      </c>
      <c r="F33" s="69">
        <v>0</v>
      </c>
      <c r="G33" s="62"/>
      <c r="H33" s="62"/>
      <c r="I33" s="62"/>
      <c r="J33" s="63"/>
      <c r="K33" s="10">
        <v>0</v>
      </c>
      <c r="L33" s="10">
        <v>0</v>
      </c>
      <c r="M33" s="10">
        <v>0</v>
      </c>
      <c r="N33" s="15">
        <v>0</v>
      </c>
      <c r="O33" s="27"/>
      <c r="P33" s="5"/>
    </row>
    <row r="34" spans="1:16" s="1" customFormat="1" ht="38.25" customHeight="1" x14ac:dyDescent="0.2">
      <c r="A34" s="57"/>
      <c r="B34" s="31" t="s">
        <v>43</v>
      </c>
      <c r="C34" s="24" t="s">
        <v>8</v>
      </c>
      <c r="D34" s="24" t="s">
        <v>8</v>
      </c>
      <c r="E34" s="39" t="s">
        <v>9</v>
      </c>
      <c r="F34" s="24" t="s">
        <v>49</v>
      </c>
      <c r="G34" s="70" t="s">
        <v>35</v>
      </c>
      <c r="H34" s="62"/>
      <c r="I34" s="62"/>
      <c r="J34" s="63"/>
      <c r="K34" s="24" t="s">
        <v>12</v>
      </c>
      <c r="L34" s="24" t="s">
        <v>50</v>
      </c>
      <c r="M34" s="24" t="s">
        <v>52</v>
      </c>
      <c r="N34" s="24" t="s">
        <v>51</v>
      </c>
      <c r="O34" s="27" t="s">
        <v>8</v>
      </c>
      <c r="P34" s="5"/>
    </row>
    <row r="35" spans="1:16" s="1" customFormat="1" ht="38.25" customHeight="1" x14ac:dyDescent="0.2">
      <c r="A35" s="57"/>
      <c r="B35" s="60"/>
      <c r="C35" s="64"/>
      <c r="D35" s="64"/>
      <c r="E35" s="41"/>
      <c r="F35" s="25" t="e">
        <v>#REF!</v>
      </c>
      <c r="G35" s="16" t="s">
        <v>28</v>
      </c>
      <c r="H35" s="16" t="s">
        <v>29</v>
      </c>
      <c r="I35" s="16" t="s">
        <v>30</v>
      </c>
      <c r="J35" s="16" t="s">
        <v>31</v>
      </c>
      <c r="K35" s="25"/>
      <c r="L35" s="25"/>
      <c r="M35" s="25"/>
      <c r="N35" s="25"/>
      <c r="O35" s="27"/>
      <c r="P35" s="5"/>
    </row>
    <row r="36" spans="1:16" s="1" customFormat="1" ht="38.25" customHeight="1" x14ac:dyDescent="0.2">
      <c r="A36" s="57"/>
      <c r="B36" s="75"/>
      <c r="C36" s="25"/>
      <c r="D36" s="25"/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23">
        <v>0</v>
      </c>
      <c r="O36" s="27"/>
      <c r="P36" s="5"/>
    </row>
    <row r="37" spans="1:16" s="1" customFormat="1" ht="45" customHeight="1" x14ac:dyDescent="0.2">
      <c r="A37" s="57" t="s">
        <v>57</v>
      </c>
      <c r="B37" s="31" t="s">
        <v>38</v>
      </c>
      <c r="C37" s="39" t="s">
        <v>53</v>
      </c>
      <c r="D37" s="18" t="s">
        <v>2</v>
      </c>
      <c r="E37" s="21">
        <f>SUM(F37:L37)</f>
        <v>0</v>
      </c>
      <c r="F37" s="74">
        <v>0</v>
      </c>
      <c r="G37" s="74"/>
      <c r="H37" s="74"/>
      <c r="I37" s="74"/>
      <c r="J37" s="74"/>
      <c r="K37" s="17">
        <f>K38+K39</f>
        <v>0</v>
      </c>
      <c r="L37" s="17">
        <v>0</v>
      </c>
      <c r="M37" s="21">
        <v>0</v>
      </c>
      <c r="N37" s="21">
        <f>SUM(N38:N39)</f>
        <v>0</v>
      </c>
      <c r="O37" s="26" t="s">
        <v>13</v>
      </c>
      <c r="P37" s="5"/>
    </row>
    <row r="38" spans="1:16" s="1" customFormat="1" ht="60" customHeight="1" x14ac:dyDescent="0.2">
      <c r="A38" s="57"/>
      <c r="B38" s="32"/>
      <c r="C38" s="40"/>
      <c r="D38" s="18" t="s">
        <v>27</v>
      </c>
      <c r="E38" s="21">
        <f>SUM(F38:O38)</f>
        <v>0</v>
      </c>
      <c r="F38" s="74">
        <v>0</v>
      </c>
      <c r="G38" s="74"/>
      <c r="H38" s="74"/>
      <c r="I38" s="74"/>
      <c r="J38" s="74"/>
      <c r="K38" s="17">
        <v>0</v>
      </c>
      <c r="L38" s="17">
        <v>0</v>
      </c>
      <c r="M38" s="21">
        <v>0</v>
      </c>
      <c r="N38" s="21">
        <v>0</v>
      </c>
      <c r="O38" s="26"/>
      <c r="P38" s="5"/>
    </row>
    <row r="39" spans="1:16" s="1" customFormat="1" ht="65.25" customHeight="1" x14ac:dyDescent="0.2">
      <c r="A39" s="57"/>
      <c r="B39" s="38"/>
      <c r="C39" s="41"/>
      <c r="D39" s="14" t="s">
        <v>3</v>
      </c>
      <c r="E39" s="21">
        <f>SUM(F39:O39)</f>
        <v>0</v>
      </c>
      <c r="F39" s="42">
        <v>0</v>
      </c>
      <c r="G39" s="43"/>
      <c r="H39" s="43"/>
      <c r="I39" s="43"/>
      <c r="J39" s="44"/>
      <c r="K39" s="9">
        <v>0</v>
      </c>
      <c r="L39" s="9">
        <v>0</v>
      </c>
      <c r="M39" s="12">
        <v>0</v>
      </c>
      <c r="N39" s="11">
        <v>0</v>
      </c>
      <c r="O39" s="26"/>
      <c r="P39" s="5"/>
    </row>
    <row r="40" spans="1:16" s="1" customFormat="1" ht="33" customHeight="1" x14ac:dyDescent="0.2">
      <c r="A40" s="57"/>
      <c r="B40" s="31" t="s">
        <v>40</v>
      </c>
      <c r="C40" s="24" t="s">
        <v>8</v>
      </c>
      <c r="D40" s="24" t="s">
        <v>8</v>
      </c>
      <c r="E40" s="39" t="s">
        <v>9</v>
      </c>
      <c r="F40" s="24" t="s">
        <v>49</v>
      </c>
      <c r="G40" s="70" t="s">
        <v>35</v>
      </c>
      <c r="H40" s="62"/>
      <c r="I40" s="62"/>
      <c r="J40" s="63"/>
      <c r="K40" s="24" t="s">
        <v>12</v>
      </c>
      <c r="L40" s="24" t="s">
        <v>50</v>
      </c>
      <c r="M40" s="24" t="s">
        <v>52</v>
      </c>
      <c r="N40" s="24" t="s">
        <v>51</v>
      </c>
      <c r="O40" s="26" t="s">
        <v>8</v>
      </c>
      <c r="P40" s="4"/>
    </row>
    <row r="41" spans="1:16" s="1" customFormat="1" ht="29.25" customHeight="1" x14ac:dyDescent="0.2">
      <c r="A41" s="57"/>
      <c r="B41" s="32"/>
      <c r="C41" s="64"/>
      <c r="D41" s="64"/>
      <c r="E41" s="41"/>
      <c r="F41" s="25" t="e">
        <v>#REF!</v>
      </c>
      <c r="G41" s="16" t="s">
        <v>28</v>
      </c>
      <c r="H41" s="16" t="s">
        <v>29</v>
      </c>
      <c r="I41" s="16" t="s">
        <v>30</v>
      </c>
      <c r="J41" s="16" t="s">
        <v>31</v>
      </c>
      <c r="K41" s="25"/>
      <c r="L41" s="25"/>
      <c r="M41" s="25"/>
      <c r="N41" s="25"/>
      <c r="O41" s="26"/>
      <c r="P41" s="4"/>
    </row>
    <row r="42" spans="1:16" s="1" customFormat="1" ht="27" customHeight="1" x14ac:dyDescent="0.2">
      <c r="A42" s="92"/>
      <c r="B42" s="33"/>
      <c r="C42" s="25"/>
      <c r="D42" s="25"/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23">
        <v>0</v>
      </c>
      <c r="O42" s="26"/>
      <c r="P42" s="4"/>
    </row>
    <row r="43" spans="1:16" s="1" customFormat="1" ht="48" customHeight="1" x14ac:dyDescent="0.2">
      <c r="A43" s="76" t="s">
        <v>24</v>
      </c>
      <c r="B43" s="55" t="s">
        <v>15</v>
      </c>
      <c r="C43" s="39" t="s">
        <v>53</v>
      </c>
      <c r="D43" s="18" t="s">
        <v>2</v>
      </c>
      <c r="E43" s="21">
        <f>SUM(E44)</f>
        <v>24000</v>
      </c>
      <c r="F43" s="26">
        <f>SUM(F44)</f>
        <v>8000</v>
      </c>
      <c r="G43" s="49"/>
      <c r="H43" s="49"/>
      <c r="I43" s="49"/>
      <c r="J43" s="49"/>
      <c r="K43" s="2">
        <f>K44</f>
        <v>8000</v>
      </c>
      <c r="L43" s="2">
        <v>0</v>
      </c>
      <c r="M43" s="21">
        <v>0</v>
      </c>
      <c r="N43" s="21">
        <f>SUM(N44)</f>
        <v>0</v>
      </c>
      <c r="O43" s="47" t="s">
        <v>8</v>
      </c>
    </row>
    <row r="44" spans="1:16" s="1" customFormat="1" ht="107.25" customHeight="1" x14ac:dyDescent="0.2">
      <c r="A44" s="48"/>
      <c r="B44" s="48"/>
      <c r="C44" s="54"/>
      <c r="D44" s="18" t="s">
        <v>3</v>
      </c>
      <c r="E44" s="21">
        <f>SUM(F44:N44)</f>
        <v>24000</v>
      </c>
      <c r="F44" s="26">
        <f>SUM(F46+F56)</f>
        <v>8000</v>
      </c>
      <c r="G44" s="49"/>
      <c r="H44" s="49"/>
      <c r="I44" s="49"/>
      <c r="J44" s="49"/>
      <c r="K44" s="2">
        <f>SUM(K46+K56)</f>
        <v>8000</v>
      </c>
      <c r="L44" s="2">
        <f>SUM(L46+L56)</f>
        <v>8000</v>
      </c>
      <c r="M44" s="21">
        <v>0</v>
      </c>
      <c r="N44" s="21">
        <v>0</v>
      </c>
      <c r="O44" s="47"/>
    </row>
    <row r="45" spans="1:16" s="1" customFormat="1" ht="60" customHeight="1" x14ac:dyDescent="0.2">
      <c r="A45" s="39" t="s">
        <v>25</v>
      </c>
      <c r="B45" s="77" t="s">
        <v>16</v>
      </c>
      <c r="C45" s="39" t="s">
        <v>53</v>
      </c>
      <c r="D45" s="18" t="s">
        <v>2</v>
      </c>
      <c r="E45" s="21">
        <f>SUM(F45:L45)</f>
        <v>11000</v>
      </c>
      <c r="F45" s="26">
        <f>SUM(F46)</f>
        <v>3000</v>
      </c>
      <c r="G45" s="49"/>
      <c r="H45" s="49"/>
      <c r="I45" s="49"/>
      <c r="J45" s="49"/>
      <c r="K45" s="2">
        <f>SUM(K46)</f>
        <v>4000</v>
      </c>
      <c r="L45" s="2">
        <f>SUM(L46)</f>
        <v>4000</v>
      </c>
      <c r="M45" s="21">
        <v>0</v>
      </c>
      <c r="N45" s="21">
        <f>SUM(N46)</f>
        <v>0</v>
      </c>
      <c r="O45" s="77" t="s">
        <v>13</v>
      </c>
    </row>
    <row r="46" spans="1:16" s="1" customFormat="1" ht="78.75" customHeight="1" x14ac:dyDescent="0.2">
      <c r="A46" s="53"/>
      <c r="B46" s="48"/>
      <c r="C46" s="78"/>
      <c r="D46" s="18" t="s">
        <v>3</v>
      </c>
      <c r="E46" s="21">
        <f>SUM(F46:L46)</f>
        <v>11000</v>
      </c>
      <c r="F46" s="26">
        <v>3000</v>
      </c>
      <c r="G46" s="49"/>
      <c r="H46" s="49"/>
      <c r="I46" s="49"/>
      <c r="J46" s="49"/>
      <c r="K46" s="2">
        <v>4000</v>
      </c>
      <c r="L46" s="2">
        <v>4000</v>
      </c>
      <c r="M46" s="21">
        <v>0</v>
      </c>
      <c r="N46" s="21">
        <v>0</v>
      </c>
      <c r="O46" s="77"/>
    </row>
    <row r="47" spans="1:16" s="1" customFormat="1" ht="26.25" customHeight="1" x14ac:dyDescent="0.2">
      <c r="A47" s="53"/>
      <c r="B47" s="77" t="s">
        <v>19</v>
      </c>
      <c r="C47" s="24" t="s">
        <v>8</v>
      </c>
      <c r="D47" s="24" t="s">
        <v>8</v>
      </c>
      <c r="E47" s="65" t="s">
        <v>9</v>
      </c>
      <c r="F47" s="65" t="s">
        <v>49</v>
      </c>
      <c r="G47" s="26" t="s">
        <v>35</v>
      </c>
      <c r="H47" s="49"/>
      <c r="I47" s="49"/>
      <c r="J47" s="49"/>
      <c r="K47" s="65" t="s">
        <v>12</v>
      </c>
      <c r="L47" s="65" t="s">
        <v>50</v>
      </c>
      <c r="M47" s="24" t="s">
        <v>52</v>
      </c>
      <c r="N47" s="24" t="s">
        <v>51</v>
      </c>
      <c r="O47" s="47" t="s">
        <v>8</v>
      </c>
    </row>
    <row r="48" spans="1:16" s="1" customFormat="1" ht="20.25" customHeight="1" x14ac:dyDescent="0.2">
      <c r="A48" s="53"/>
      <c r="B48" s="48"/>
      <c r="C48" s="67"/>
      <c r="D48" s="67"/>
      <c r="E48" s="66" t="e">
        <v>#REF!</v>
      </c>
      <c r="F48" s="66" t="e">
        <v>#REF!</v>
      </c>
      <c r="G48" s="16" t="s">
        <v>28</v>
      </c>
      <c r="H48" s="16" t="s">
        <v>29</v>
      </c>
      <c r="I48" s="16" t="s">
        <v>30</v>
      </c>
      <c r="J48" s="16" t="s">
        <v>31</v>
      </c>
      <c r="K48" s="66"/>
      <c r="L48" s="66"/>
      <c r="M48" s="25"/>
      <c r="N48" s="25"/>
      <c r="O48" s="47"/>
    </row>
    <row r="49" spans="1:15" s="1" customFormat="1" ht="21.75" customHeight="1" x14ac:dyDescent="0.2">
      <c r="A49" s="54"/>
      <c r="B49" s="48"/>
      <c r="C49" s="68"/>
      <c r="D49" s="68"/>
      <c r="E49" s="16">
        <v>3</v>
      </c>
      <c r="F49" s="3">
        <v>1</v>
      </c>
      <c r="G49" s="3">
        <v>0</v>
      </c>
      <c r="H49" s="3">
        <v>0</v>
      </c>
      <c r="I49" s="3">
        <v>0</v>
      </c>
      <c r="J49" s="3">
        <v>1</v>
      </c>
      <c r="K49" s="3">
        <v>1</v>
      </c>
      <c r="L49" s="3">
        <v>1</v>
      </c>
      <c r="M49" s="16">
        <v>0</v>
      </c>
      <c r="N49" s="16">
        <v>0</v>
      </c>
      <c r="O49" s="47"/>
    </row>
    <row r="50" spans="1:15" s="1" customFormat="1" ht="42.75" customHeight="1" x14ac:dyDescent="0.2">
      <c r="A50" s="14" t="s">
        <v>26</v>
      </c>
      <c r="B50" s="31" t="s">
        <v>17</v>
      </c>
      <c r="C50" s="31" t="s">
        <v>53</v>
      </c>
      <c r="D50" s="18" t="s">
        <v>2</v>
      </c>
      <c r="E50" s="21">
        <f>SUM(F50:L50)</f>
        <v>0</v>
      </c>
      <c r="F50" s="85">
        <v>0</v>
      </c>
      <c r="G50" s="88"/>
      <c r="H50" s="88"/>
      <c r="I50" s="88"/>
      <c r="J50" s="89"/>
      <c r="K50" s="2">
        <v>0</v>
      </c>
      <c r="L50" s="2">
        <v>0</v>
      </c>
      <c r="M50" s="20">
        <v>0</v>
      </c>
      <c r="N50" s="20">
        <v>0</v>
      </c>
      <c r="O50" s="77" t="s">
        <v>13</v>
      </c>
    </row>
    <row r="51" spans="1:15" s="1" customFormat="1" ht="62.25" customHeight="1" x14ac:dyDescent="0.2">
      <c r="A51" s="53"/>
      <c r="B51" s="75"/>
      <c r="C51" s="75"/>
      <c r="D51" s="18" t="s">
        <v>3</v>
      </c>
      <c r="E51" s="21">
        <f>SUM(F51:L51)</f>
        <v>0</v>
      </c>
      <c r="F51" s="85">
        <v>0</v>
      </c>
      <c r="G51" s="88"/>
      <c r="H51" s="88"/>
      <c r="I51" s="88"/>
      <c r="J51" s="89"/>
      <c r="K51" s="2">
        <v>0</v>
      </c>
      <c r="L51" s="2">
        <v>0</v>
      </c>
      <c r="M51" s="20">
        <v>0</v>
      </c>
      <c r="N51" s="20">
        <v>0</v>
      </c>
      <c r="O51" s="48"/>
    </row>
    <row r="52" spans="1:15" s="1" customFormat="1" ht="17.25" customHeight="1" x14ac:dyDescent="0.2">
      <c r="A52" s="53"/>
      <c r="B52" s="31" t="s">
        <v>18</v>
      </c>
      <c r="C52" s="24" t="s">
        <v>8</v>
      </c>
      <c r="D52" s="24" t="s">
        <v>8</v>
      </c>
      <c r="E52" s="65" t="s">
        <v>9</v>
      </c>
      <c r="F52" s="65" t="s">
        <v>49</v>
      </c>
      <c r="G52" s="26" t="s">
        <v>34</v>
      </c>
      <c r="H52" s="49"/>
      <c r="I52" s="49"/>
      <c r="J52" s="49"/>
      <c r="K52" s="24" t="s">
        <v>12</v>
      </c>
      <c r="L52" s="24" t="s">
        <v>50</v>
      </c>
      <c r="M52" s="24" t="s">
        <v>52</v>
      </c>
      <c r="N52" s="24" t="s">
        <v>51</v>
      </c>
      <c r="O52" s="26" t="s">
        <v>8</v>
      </c>
    </row>
    <row r="53" spans="1:15" s="1" customFormat="1" ht="45" customHeight="1" x14ac:dyDescent="0.2">
      <c r="A53" s="53"/>
      <c r="B53" s="60"/>
      <c r="C53" s="67"/>
      <c r="D53" s="67"/>
      <c r="E53" s="66" t="e">
        <f>#REF!</f>
        <v>#REF!</v>
      </c>
      <c r="F53" s="66" t="e">
        <v>#REF!</v>
      </c>
      <c r="G53" s="16" t="s">
        <v>28</v>
      </c>
      <c r="H53" s="16" t="s">
        <v>29</v>
      </c>
      <c r="I53" s="16" t="s">
        <v>30</v>
      </c>
      <c r="J53" s="16" t="s">
        <v>31</v>
      </c>
      <c r="K53" s="25"/>
      <c r="L53" s="25"/>
      <c r="M53" s="25"/>
      <c r="N53" s="25"/>
      <c r="O53" s="26"/>
    </row>
    <row r="54" spans="1:15" s="1" customFormat="1" ht="52.5" customHeight="1" x14ac:dyDescent="0.2">
      <c r="A54" s="53"/>
      <c r="B54" s="75"/>
      <c r="C54" s="68"/>
      <c r="D54" s="68"/>
      <c r="E54" s="16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16">
        <v>0</v>
      </c>
      <c r="N54" s="16">
        <v>0</v>
      </c>
      <c r="O54" s="26"/>
    </row>
    <row r="55" spans="1:15" s="1" customFormat="1" ht="52.5" customHeight="1" x14ac:dyDescent="0.2">
      <c r="A55" s="47" t="s">
        <v>59</v>
      </c>
      <c r="B55" s="59" t="s">
        <v>32</v>
      </c>
      <c r="C55" s="31" t="s">
        <v>53</v>
      </c>
      <c r="D55" s="18" t="s">
        <v>2</v>
      </c>
      <c r="E55" s="10">
        <f>SUM(E56)</f>
        <v>13000</v>
      </c>
      <c r="F55" s="69">
        <f>SUM(F56)</f>
        <v>5000</v>
      </c>
      <c r="G55" s="93"/>
      <c r="H55" s="93"/>
      <c r="I55" s="93"/>
      <c r="J55" s="94"/>
      <c r="K55" s="10">
        <f t="shared" ref="K55" si="1">SUM(K56)</f>
        <v>4000</v>
      </c>
      <c r="L55" s="10">
        <f>SUM(L56)</f>
        <v>4000</v>
      </c>
      <c r="M55" s="10">
        <f>SUM(M56)</f>
        <v>0</v>
      </c>
      <c r="N55" s="15">
        <f>SUM(N56)</f>
        <v>0</v>
      </c>
      <c r="O55" s="26" t="s">
        <v>13</v>
      </c>
    </row>
    <row r="56" spans="1:15" s="1" customFormat="1" ht="67.5" customHeight="1" x14ac:dyDescent="0.2">
      <c r="A56" s="47"/>
      <c r="B56" s="75"/>
      <c r="C56" s="75"/>
      <c r="D56" s="18" t="s">
        <v>3</v>
      </c>
      <c r="E56" s="10">
        <f>SUM(F56:L56)</f>
        <v>13000</v>
      </c>
      <c r="F56" s="69">
        <v>5000</v>
      </c>
      <c r="G56" s="93"/>
      <c r="H56" s="93"/>
      <c r="I56" s="93"/>
      <c r="J56" s="94"/>
      <c r="K56" s="10">
        <v>4000</v>
      </c>
      <c r="L56" s="10">
        <v>4000</v>
      </c>
      <c r="M56" s="10">
        <v>0</v>
      </c>
      <c r="N56" s="15">
        <v>0</v>
      </c>
      <c r="O56" s="26"/>
    </row>
    <row r="57" spans="1:15" s="1" customFormat="1" ht="81.75" customHeight="1" x14ac:dyDescent="0.2">
      <c r="A57" s="47"/>
      <c r="B57" s="77" t="s">
        <v>58</v>
      </c>
      <c r="C57" s="65" t="s">
        <v>8</v>
      </c>
      <c r="D57" s="24" t="s">
        <v>8</v>
      </c>
      <c r="E57" s="16" t="s">
        <v>33</v>
      </c>
      <c r="F57" s="3" t="s">
        <v>49</v>
      </c>
      <c r="G57" s="70" t="s">
        <v>34</v>
      </c>
      <c r="H57" s="62"/>
      <c r="I57" s="62"/>
      <c r="J57" s="63"/>
      <c r="K57" s="13" t="s">
        <v>12</v>
      </c>
      <c r="L57" s="13" t="s">
        <v>50</v>
      </c>
      <c r="M57" s="13" t="s">
        <v>52</v>
      </c>
      <c r="N57" s="13" t="s">
        <v>51</v>
      </c>
      <c r="O57" s="26" t="s">
        <v>8</v>
      </c>
    </row>
    <row r="58" spans="1:15" s="1" customFormat="1" ht="18" customHeight="1" x14ac:dyDescent="0.2">
      <c r="A58" s="47"/>
      <c r="B58" s="90"/>
      <c r="C58" s="91"/>
      <c r="D58" s="64"/>
      <c r="E58" s="24">
        <v>3</v>
      </c>
      <c r="F58" s="34">
        <v>1</v>
      </c>
      <c r="G58" s="16" t="s">
        <v>28</v>
      </c>
      <c r="H58" s="16" t="s">
        <v>29</v>
      </c>
      <c r="I58" s="16" t="s">
        <v>30</v>
      </c>
      <c r="J58" s="16" t="s">
        <v>31</v>
      </c>
      <c r="K58" s="34">
        <v>1</v>
      </c>
      <c r="L58" s="34">
        <v>1</v>
      </c>
      <c r="M58" s="24">
        <v>0</v>
      </c>
      <c r="N58" s="34">
        <v>0</v>
      </c>
      <c r="O58" s="26"/>
    </row>
    <row r="59" spans="1:15" s="1" customFormat="1" ht="21.75" customHeight="1" x14ac:dyDescent="0.2">
      <c r="A59" s="47"/>
      <c r="B59" s="90"/>
      <c r="C59" s="91"/>
      <c r="D59" s="64"/>
      <c r="E59" s="64"/>
      <c r="F59" s="25"/>
      <c r="G59" s="3">
        <v>0</v>
      </c>
      <c r="H59" s="3">
        <v>0</v>
      </c>
      <c r="I59" s="3">
        <v>0</v>
      </c>
      <c r="J59" s="3">
        <v>1</v>
      </c>
      <c r="K59" s="25"/>
      <c r="L59" s="25"/>
      <c r="M59" s="64"/>
      <c r="N59" s="35"/>
      <c r="O59" s="26"/>
    </row>
    <row r="60" spans="1:15" s="1" customFormat="1" ht="29.25" customHeight="1" x14ac:dyDescent="0.2">
      <c r="A60" s="76"/>
      <c r="B60" s="79" t="s">
        <v>10</v>
      </c>
      <c r="C60" s="80"/>
      <c r="D60" s="18" t="s">
        <v>2</v>
      </c>
      <c r="E60" s="21">
        <f>SUM(F60:N60)</f>
        <v>1808318.2</v>
      </c>
      <c r="F60" s="85">
        <f>SUM(F61:J62)</f>
        <v>446069.94</v>
      </c>
      <c r="G60" s="86"/>
      <c r="H60" s="86"/>
      <c r="I60" s="86"/>
      <c r="J60" s="87"/>
      <c r="K60" s="17">
        <f>SUM(K61:K62)</f>
        <v>373628.82999999996</v>
      </c>
      <c r="L60" s="17">
        <f>L61+L62</f>
        <v>988619.42999999993</v>
      </c>
      <c r="M60" s="21">
        <v>0</v>
      </c>
      <c r="N60" s="21">
        <v>0</v>
      </c>
      <c r="O60" s="26" t="s">
        <v>8</v>
      </c>
    </row>
    <row r="61" spans="1:15" s="1" customFormat="1" ht="50.25" customHeight="1" x14ac:dyDescent="0.2">
      <c r="A61" s="76"/>
      <c r="B61" s="81"/>
      <c r="C61" s="82"/>
      <c r="D61" s="18" t="s">
        <v>27</v>
      </c>
      <c r="E61" s="21">
        <f>SUM(F61:N61)</f>
        <v>1168139.1299999999</v>
      </c>
      <c r="F61" s="85">
        <f>SUM(F17+F8)</f>
        <v>289399.21000000002</v>
      </c>
      <c r="G61" s="86"/>
      <c r="H61" s="86"/>
      <c r="I61" s="86"/>
      <c r="J61" s="87"/>
      <c r="K61" s="17">
        <f>SUM(K17+K8)</f>
        <v>242317.91</v>
      </c>
      <c r="L61" s="17">
        <f>SUM(L17+L8)</f>
        <v>636422.01</v>
      </c>
      <c r="M61" s="21">
        <v>0</v>
      </c>
      <c r="N61" s="20">
        <v>0</v>
      </c>
      <c r="O61" s="47"/>
    </row>
    <row r="62" spans="1:15" s="1" customFormat="1" ht="63.75" customHeight="1" x14ac:dyDescent="0.2">
      <c r="A62" s="76"/>
      <c r="B62" s="83"/>
      <c r="C62" s="84"/>
      <c r="D62" s="18" t="s">
        <v>3</v>
      </c>
      <c r="E62" s="21">
        <f>SUM(F62:N62)</f>
        <v>640179.06999999995</v>
      </c>
      <c r="F62" s="85">
        <f>SUM(F44+F18+F9)</f>
        <v>156670.72999999998</v>
      </c>
      <c r="G62" s="86"/>
      <c r="H62" s="86"/>
      <c r="I62" s="86"/>
      <c r="J62" s="87"/>
      <c r="K62" s="17">
        <f>SUM(K44+K18+K9)</f>
        <v>131310.91999999998</v>
      </c>
      <c r="L62" s="17">
        <f>SUM(L44+L18+L9)</f>
        <v>352197.42</v>
      </c>
      <c r="M62" s="21">
        <v>0</v>
      </c>
      <c r="N62" s="21">
        <v>0</v>
      </c>
      <c r="O62" s="47"/>
    </row>
    <row r="63" spans="1:15" x14ac:dyDescent="0.2">
      <c r="E63" s="6"/>
      <c r="H63" s="6"/>
    </row>
    <row r="64" spans="1:15" x14ac:dyDescent="0.2">
      <c r="E64" s="6"/>
    </row>
  </sheetData>
  <mergeCells count="177">
    <mergeCell ref="A19:A24"/>
    <mergeCell ref="A25:A30"/>
    <mergeCell ref="O34:O36"/>
    <mergeCell ref="A31:A36"/>
    <mergeCell ref="A37:A42"/>
    <mergeCell ref="O55:O56"/>
    <mergeCell ref="O57:O59"/>
    <mergeCell ref="A51:A54"/>
    <mergeCell ref="A55:A59"/>
    <mergeCell ref="O31:O33"/>
    <mergeCell ref="F34:F35"/>
    <mergeCell ref="G34:J34"/>
    <mergeCell ref="B34:B36"/>
    <mergeCell ref="C34:C36"/>
    <mergeCell ref="D52:D54"/>
    <mergeCell ref="C55:C56"/>
    <mergeCell ref="F55:J55"/>
    <mergeCell ref="F56:J56"/>
    <mergeCell ref="D47:D49"/>
    <mergeCell ref="E47:E48"/>
    <mergeCell ref="F47:F48"/>
    <mergeCell ref="B50:B51"/>
    <mergeCell ref="B52:B54"/>
    <mergeCell ref="K34:K35"/>
    <mergeCell ref="L34:L35"/>
    <mergeCell ref="B31:B33"/>
    <mergeCell ref="F31:J31"/>
    <mergeCell ref="B57:B59"/>
    <mergeCell ref="C57:C59"/>
    <mergeCell ref="E58:E59"/>
    <mergeCell ref="D57:D59"/>
    <mergeCell ref="G57:J57"/>
    <mergeCell ref="F58:F59"/>
    <mergeCell ref="C47:C49"/>
    <mergeCell ref="E40:E41"/>
    <mergeCell ref="E52:E53"/>
    <mergeCell ref="K47:K48"/>
    <mergeCell ref="L47:L48"/>
    <mergeCell ref="F40:F41"/>
    <mergeCell ref="O45:O46"/>
    <mergeCell ref="F46:J46"/>
    <mergeCell ref="K40:K41"/>
    <mergeCell ref="L40:L41"/>
    <mergeCell ref="B55:B56"/>
    <mergeCell ref="B37:B39"/>
    <mergeCell ref="C37:C39"/>
    <mergeCell ref="F37:J37"/>
    <mergeCell ref="O60:O62"/>
    <mergeCell ref="G52:J52"/>
    <mergeCell ref="F62:J62"/>
    <mergeCell ref="F52:F53"/>
    <mergeCell ref="F61:J61"/>
    <mergeCell ref="F60:J60"/>
    <mergeCell ref="K52:K53"/>
    <mergeCell ref="L52:L53"/>
    <mergeCell ref="K58:K59"/>
    <mergeCell ref="L58:L59"/>
    <mergeCell ref="M58:M59"/>
    <mergeCell ref="N58:N59"/>
    <mergeCell ref="O52:O54"/>
    <mergeCell ref="A60:A62"/>
    <mergeCell ref="B45:B46"/>
    <mergeCell ref="C45:C46"/>
    <mergeCell ref="F45:J45"/>
    <mergeCell ref="D40:D42"/>
    <mergeCell ref="C40:C42"/>
    <mergeCell ref="B47:B49"/>
    <mergeCell ref="B60:C62"/>
    <mergeCell ref="A43:A44"/>
    <mergeCell ref="B40:B42"/>
    <mergeCell ref="C52:C54"/>
    <mergeCell ref="F44:J44"/>
    <mergeCell ref="F43:J43"/>
    <mergeCell ref="A45:A49"/>
    <mergeCell ref="G40:J40"/>
    <mergeCell ref="C50:C51"/>
    <mergeCell ref="F50:J50"/>
    <mergeCell ref="C43:C44"/>
    <mergeCell ref="F51:J51"/>
    <mergeCell ref="G47:J47"/>
    <mergeCell ref="K22:K23"/>
    <mergeCell ref="L22:L23"/>
    <mergeCell ref="C16:C18"/>
    <mergeCell ref="F16:J16"/>
    <mergeCell ref="F17:J17"/>
    <mergeCell ref="B28:B30"/>
    <mergeCell ref="C28:C30"/>
    <mergeCell ref="D28:D30"/>
    <mergeCell ref="E28:E29"/>
    <mergeCell ref="B19:B21"/>
    <mergeCell ref="C19:C21"/>
    <mergeCell ref="F19:J19"/>
    <mergeCell ref="F20:J20"/>
    <mergeCell ref="G22:J22"/>
    <mergeCell ref="C22:C24"/>
    <mergeCell ref="D22:D24"/>
    <mergeCell ref="E22:E23"/>
    <mergeCell ref="B43:B44"/>
    <mergeCell ref="A10:A15"/>
    <mergeCell ref="B10:B12"/>
    <mergeCell ref="F10:J10"/>
    <mergeCell ref="F11:J11"/>
    <mergeCell ref="F12:J12"/>
    <mergeCell ref="B13:B15"/>
    <mergeCell ref="D13:D15"/>
    <mergeCell ref="E13:E14"/>
    <mergeCell ref="F13:F14"/>
    <mergeCell ref="G13:J13"/>
    <mergeCell ref="C10:C12"/>
    <mergeCell ref="C13:C15"/>
    <mergeCell ref="F22:F23"/>
    <mergeCell ref="F32:J32"/>
    <mergeCell ref="F33:J33"/>
    <mergeCell ref="F28:F29"/>
    <mergeCell ref="G28:J28"/>
    <mergeCell ref="F38:J38"/>
    <mergeCell ref="F39:J39"/>
    <mergeCell ref="C31:C33"/>
    <mergeCell ref="D34:D36"/>
    <mergeCell ref="E34:E35"/>
    <mergeCell ref="A16:A18"/>
    <mergeCell ref="A1:O1"/>
    <mergeCell ref="A2:O2"/>
    <mergeCell ref="E4:E5"/>
    <mergeCell ref="O4:O5"/>
    <mergeCell ref="F7:J7"/>
    <mergeCell ref="F5:J5"/>
    <mergeCell ref="A4:A5"/>
    <mergeCell ref="B4:B5"/>
    <mergeCell ref="C4:C5"/>
    <mergeCell ref="D4:D5"/>
    <mergeCell ref="F4:L4"/>
    <mergeCell ref="O7:O9"/>
    <mergeCell ref="F6:J6"/>
    <mergeCell ref="A7:A9"/>
    <mergeCell ref="B7:B9"/>
    <mergeCell ref="C7:C9"/>
    <mergeCell ref="F8:J8"/>
    <mergeCell ref="F9:J9"/>
    <mergeCell ref="F26:J26"/>
    <mergeCell ref="F27:J27"/>
    <mergeCell ref="B22:B24"/>
    <mergeCell ref="M28:M29"/>
    <mergeCell ref="N28:N29"/>
    <mergeCell ref="K13:K14"/>
    <mergeCell ref="L13:L14"/>
    <mergeCell ref="O10:O15"/>
    <mergeCell ref="B25:B27"/>
    <mergeCell ref="C25:C27"/>
    <mergeCell ref="F25:J25"/>
    <mergeCell ref="L28:L29"/>
    <mergeCell ref="N22:N23"/>
    <mergeCell ref="F21:J21"/>
    <mergeCell ref="B16:B18"/>
    <mergeCell ref="F18:J18"/>
    <mergeCell ref="O28:O30"/>
    <mergeCell ref="O16:O18"/>
    <mergeCell ref="O19:O21"/>
    <mergeCell ref="O22:O24"/>
    <mergeCell ref="M13:M14"/>
    <mergeCell ref="N13:N14"/>
    <mergeCell ref="M22:M23"/>
    <mergeCell ref="K28:K29"/>
    <mergeCell ref="M34:M35"/>
    <mergeCell ref="N34:N35"/>
    <mergeCell ref="M40:M41"/>
    <mergeCell ref="N40:N41"/>
    <mergeCell ref="M47:M48"/>
    <mergeCell ref="N47:N48"/>
    <mergeCell ref="M52:M53"/>
    <mergeCell ref="N52:N53"/>
    <mergeCell ref="O25:O27"/>
    <mergeCell ref="O37:O39"/>
    <mergeCell ref="O40:O42"/>
    <mergeCell ref="O47:O49"/>
    <mergeCell ref="O43:O44"/>
    <mergeCell ref="O50:O51"/>
  </mergeCells>
  <phoneticPr fontId="0" type="noConversion"/>
  <pageMargins left="0.78740157480314965" right="0.23622047244094491" top="0.55118110236220474" bottom="0.55118110236220474" header="0" footer="0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Ковалевский И.Н.</cp:lastModifiedBy>
  <cp:lastPrinted>2026-01-21T14:35:18Z</cp:lastPrinted>
  <dcterms:created xsi:type="dcterms:W3CDTF">1996-10-08T23:32:33Z</dcterms:created>
  <dcterms:modified xsi:type="dcterms:W3CDTF">2026-01-22T06:58:14Z</dcterms:modified>
</cp:coreProperties>
</file>